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730" windowHeight="10035" activeTab="3"/>
  </bookViews>
  <sheets>
    <sheet name="Autollenado" sheetId="1" r:id="rId1"/>
    <sheet name="funciones" sheetId="2" r:id="rId2"/>
    <sheet name="formato" sheetId="3" r:id="rId3"/>
    <sheet name="Taller # 8" sheetId="4" r:id="rId4"/>
  </sheets>
  <calcPr calcId="144525"/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3" i="4"/>
  <c r="L4" i="4" l="1"/>
  <c r="M4" i="4"/>
  <c r="M3" i="4"/>
  <c r="K4" i="4"/>
  <c r="K5" i="4"/>
  <c r="K6" i="4"/>
  <c r="K7" i="4"/>
  <c r="K8" i="4"/>
  <c r="K9" i="4"/>
  <c r="K10" i="4"/>
  <c r="K3" i="4"/>
  <c r="I4" i="4"/>
  <c r="I5" i="4"/>
  <c r="I6" i="4"/>
  <c r="I7" i="4"/>
  <c r="I8" i="4"/>
  <c r="I9" i="4"/>
  <c r="I10" i="4"/>
  <c r="I3" i="4"/>
  <c r="L5" i="4"/>
  <c r="L6" i="4"/>
  <c r="L7" i="4"/>
  <c r="L8" i="4"/>
  <c r="L9" i="4"/>
  <c r="L10" i="4"/>
  <c r="L3" i="4"/>
  <c r="W3" i="4" l="1"/>
  <c r="M6" i="4"/>
  <c r="N3" i="4"/>
  <c r="P3" i="4" s="1"/>
  <c r="R3" i="4" s="1"/>
  <c r="S3" i="4" s="1"/>
  <c r="N7" i="4"/>
  <c r="P7" i="4" s="1"/>
  <c r="R7" i="4" s="1"/>
  <c r="S7" i="4" s="1"/>
  <c r="T3" i="4"/>
  <c r="M7" i="4"/>
  <c r="N10" i="4"/>
  <c r="N6" i="4"/>
  <c r="O6" i="4" s="1"/>
  <c r="M10" i="4"/>
  <c r="M9" i="4"/>
  <c r="M5" i="4"/>
  <c r="M8" i="4"/>
  <c r="O3" i="4"/>
  <c r="Q3" i="4"/>
  <c r="V3" i="4" s="1"/>
  <c r="N9" i="4"/>
  <c r="N5" i="4"/>
  <c r="N8" i="4"/>
  <c r="N4" i="4"/>
  <c r="C4" i="2"/>
  <c r="C3" i="2"/>
  <c r="C2" i="2"/>
  <c r="C1" i="2"/>
  <c r="X3" i="4" l="1"/>
  <c r="U3" i="4"/>
  <c r="P6" i="4"/>
  <c r="Q6" i="4" s="1"/>
  <c r="Y3" i="4"/>
  <c r="T7" i="4"/>
  <c r="O7" i="4"/>
  <c r="U7" i="4" s="1"/>
  <c r="Q7" i="4"/>
  <c r="Y7" i="4"/>
  <c r="W7" i="4"/>
  <c r="X7" i="4"/>
  <c r="O10" i="4"/>
  <c r="P10" i="4"/>
  <c r="P5" i="4"/>
  <c r="O5" i="4"/>
  <c r="P9" i="4"/>
  <c r="O9" i="4"/>
  <c r="R10" i="4"/>
  <c r="S10" i="4" s="1"/>
  <c r="P4" i="4"/>
  <c r="O4" i="4"/>
  <c r="P8" i="4"/>
  <c r="O8" i="4"/>
  <c r="R6" i="4"/>
  <c r="S6" i="4" s="1"/>
  <c r="V7" i="4" l="1"/>
  <c r="U6" i="4"/>
  <c r="V6" i="4"/>
  <c r="X6" i="4"/>
  <c r="T10" i="4"/>
  <c r="X10" i="4"/>
  <c r="W10" i="4"/>
  <c r="W6" i="4"/>
  <c r="Q10" i="4"/>
  <c r="Y10" i="4"/>
  <c r="Y6" i="4"/>
  <c r="T6" i="4"/>
  <c r="R8" i="4"/>
  <c r="X8" i="4" s="1"/>
  <c r="Q8" i="4"/>
  <c r="R5" i="4"/>
  <c r="X5" i="4" s="1"/>
  <c r="Q5" i="4"/>
  <c r="R4" i="4"/>
  <c r="S4" i="4" s="1"/>
  <c r="Q4" i="4"/>
  <c r="V4" i="4" s="1"/>
  <c r="R9" i="4"/>
  <c r="X9" i="4" s="1"/>
  <c r="Q9" i="4"/>
  <c r="T9" i="4" l="1"/>
  <c r="W5" i="4"/>
  <c r="U10" i="4"/>
  <c r="V10" i="4"/>
  <c r="U4" i="4"/>
  <c r="Y4" i="4"/>
  <c r="W4" i="4"/>
  <c r="S9" i="4"/>
  <c r="U9" i="4" s="1"/>
  <c r="W9" i="4"/>
  <c r="X4" i="4"/>
  <c r="W8" i="4"/>
  <c r="S8" i="4"/>
  <c r="U8" i="4" s="1"/>
  <c r="T8" i="4"/>
  <c r="Y8" i="4"/>
  <c r="T4" i="4"/>
  <c r="S5" i="4"/>
  <c r="U5" i="4" s="1"/>
  <c r="Y5" i="4"/>
  <c r="T5" i="4"/>
  <c r="Y9" i="4"/>
  <c r="V9" i="4" l="1"/>
  <c r="V8" i="4"/>
  <c r="V5" i="4"/>
</calcChain>
</file>

<file path=xl/sharedStrings.xml><?xml version="1.0" encoding="utf-8"?>
<sst xmlns="http://schemas.openxmlformats.org/spreadsheetml/2006/main" count="75" uniqueCount="74">
  <si>
    <t>#s pares</t>
  </si>
  <si>
    <t>#s naturales</t>
  </si>
  <si>
    <t>días de la semana</t>
  </si>
  <si>
    <t>meses del año</t>
  </si>
  <si>
    <t>Lunes</t>
  </si>
  <si>
    <t>Martes</t>
  </si>
  <si>
    <t>Miércoles</t>
  </si>
  <si>
    <t>Jueves</t>
  </si>
  <si>
    <t>Viernes</t>
  </si>
  <si>
    <t>Sábado</t>
  </si>
  <si>
    <t>Domingo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</si>
  <si>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</si>
  <si>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</si>
  <si>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</si>
  <si>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</si>
  <si>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</si>
  <si>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</si>
  <si>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</si>
  <si>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</si>
  <si>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</si>
  <si>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</si>
  <si>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</si>
  <si>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</si>
  <si>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prueba</t>
  </si>
  <si>
    <t>nombre</t>
  </si>
  <si>
    <t>apellido</t>
  </si>
  <si>
    <t>Nombre completo</t>
  </si>
  <si>
    <t>Fecha ingreso</t>
  </si>
  <si>
    <t>artículo vendido</t>
  </si>
  <si>
    <t>Valor unitario</t>
  </si>
  <si>
    <t>informe vendedor</t>
  </si>
  <si>
    <t>Cantidad vendida</t>
  </si>
  <si>
    <t>Febrero</t>
  </si>
  <si>
    <t>Marzo</t>
  </si>
  <si>
    <t>Abril</t>
  </si>
  <si>
    <t>Mayo</t>
  </si>
  <si>
    <t>Junio</t>
  </si>
  <si>
    <t>Total cantidad vendida</t>
  </si>
  <si>
    <t>Valor total venta</t>
  </si>
  <si>
    <t>Máxima cantidad vendida</t>
  </si>
  <si>
    <t>Promedio cantidad vendida</t>
  </si>
  <si>
    <t>María</t>
  </si>
  <si>
    <t>Villegas</t>
  </si>
  <si>
    <t>Juan</t>
  </si>
  <si>
    <t>Hernán</t>
  </si>
  <si>
    <t>computador</t>
  </si>
  <si>
    <t>celular</t>
  </si>
  <si>
    <t>Juliana</t>
  </si>
  <si>
    <t>Marcela</t>
  </si>
  <si>
    <t>Hernandes</t>
  </si>
  <si>
    <t>Vélez</t>
  </si>
  <si>
    <t>William</t>
  </si>
  <si>
    <t>Hoyos</t>
  </si>
  <si>
    <t>Julián</t>
  </si>
  <si>
    <t>Bedoya</t>
  </si>
  <si>
    <t>Mario</t>
  </si>
  <si>
    <t>Yepes</t>
  </si>
  <si>
    <t>Gabriel</t>
  </si>
  <si>
    <t>Diaz</t>
  </si>
  <si>
    <t>televisor</t>
  </si>
  <si>
    <t>reloj</t>
  </si>
  <si>
    <t>camisa</t>
  </si>
  <si>
    <t>telefono</t>
  </si>
  <si>
    <t>impresora</t>
  </si>
  <si>
    <t>camión</t>
  </si>
  <si>
    <t>comisión enero</t>
  </si>
  <si>
    <t>comisión febrero</t>
  </si>
  <si>
    <t>comisión marzo</t>
  </si>
  <si>
    <t>comisión abril</t>
  </si>
  <si>
    <t>comisión mayo</t>
  </si>
  <si>
    <t>comisión junio</t>
  </si>
  <si>
    <t>mínima cantidad vendida</t>
  </si>
  <si>
    <t>Cédula</t>
  </si>
  <si>
    <t>Total comisiones recibidas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</si>
</sst>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\ #,##0.00"/>
    <numFmt numFmtId="165" formatCode="[$-240A]d&quot; de &quot;mmmm&quot; de &quot;yyyy;@"/>
    <numFmt numFmtId="166" formatCode="0.0"/>
    <numFmt numFmtId="167" formatCode="[$-F800]dddd\,\ mmmm\ dd\,\ yyyy"/>
    <numFmt numFmtId="168" formatCode="#,##0.00;[Red]#,##0.00"/>
  </numFmts>
  <fonts count="3" x14ac:knownFonts="1">
    <font>
      <sz val="11"/>
      <color theme="1"/>
      <name val="Calibri"/>
      <family val="2"/>
      <scheme val="minor"/>
    </font>
    <font>
      <i/>
      <sz val="12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fgColor theme="8" tint="0.59996337778862885"/>
        <bgColor theme="8" tint="0.39994506668294322"/>
      </patternFill>
    </fill>
    <fill>
      <patternFill patternType="solid">
        <fgColor theme="6" tint="0.59996337778862885"/>
        <bgColor theme="6" tint="-0.499984740745262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65" fontId="0" fillId="0" borderId="0" xfId="0" applyNumberFormat="1"/>
    <xf numFmtId="4" fontId="0" fillId="0" borderId="0" xfId="0" applyNumberFormat="1"/>
    <xf numFmtId="0" fontId="2" fillId="3" borderId="3" xfId="1" applyFill="1" applyBorder="1"/>
    <xf numFmtId="0" fontId="2" fillId="3" borderId="6" xfId="1" applyFill="1" applyBorder="1" applyAlignment="1">
      <alignment horizontal="center"/>
    </xf>
    <xf numFmtId="0" fontId="2" fillId="3" borderId="3" xfId="1" applyFill="1" applyBorder="1" applyAlignment="1">
      <alignment horizontal="center"/>
    </xf>
    <xf numFmtId="165" fontId="2" fillId="3" borderId="3" xfId="1" applyNumberFormat="1" applyFill="1" applyBorder="1" applyAlignment="1">
      <alignment horizontal="center"/>
    </xf>
    <xf numFmtId="164" fontId="2" fillId="3" borderId="3" xfId="1" applyNumberFormat="1" applyFill="1" applyBorder="1" applyAlignment="1"/>
    <xf numFmtId="167" fontId="2" fillId="3" borderId="3" xfId="1" applyNumberFormat="1" applyFill="1" applyBorder="1"/>
    <xf numFmtId="168" fontId="2" fillId="3" borderId="3" xfId="1" applyNumberFormat="1" applyFill="1" applyBorder="1" applyAlignment="1">
      <alignment horizontal="center"/>
    </xf>
    <xf numFmtId="0" fontId="2" fillId="3" borderId="3" xfId="1" applyNumberFormat="1" applyFill="1" applyBorder="1" applyAlignment="1">
      <alignment horizontal="center"/>
    </xf>
    <xf numFmtId="0" fontId="2" fillId="3" borderId="3" xfId="1" applyNumberFormat="1" applyFill="1" applyBorder="1"/>
    <xf numFmtId="2" fontId="2" fillId="3" borderId="3" xfId="1" applyNumberFormat="1" applyFill="1" applyBorder="1"/>
    <xf numFmtId="4" fontId="2" fillId="3" borderId="3" xfId="1" applyNumberFormat="1" applyFill="1" applyBorder="1" applyAlignment="1">
      <alignment horizontal="center"/>
    </xf>
    <xf numFmtId="166" fontId="2" fillId="3" borderId="3" xfId="1" applyNumberFormat="1" applyFill="1" applyBorder="1"/>
    <xf numFmtId="1" fontId="2" fillId="3" borderId="3" xfId="1" applyNumberFormat="1" applyFill="1" applyBorder="1"/>
    <xf numFmtId="12" fontId="1" fillId="2" borderId="1" xfId="0" applyNumberFormat="1" applyFont="1" applyFill="1" applyBorder="1" applyAlignment="1" applyProtection="1">
      <alignment textRotation="105" wrapText="1"/>
    </xf>
    <xf numFmtId="12" fontId="1" fillId="2" borderId="2" xfId="0" applyNumberFormat="1" applyFont="1" applyFill="1" applyBorder="1" applyAlignment="1" applyProtection="1">
      <alignment textRotation="105" wrapText="1"/>
    </xf>
    <xf numFmtId="0" fontId="2" fillId="3" borderId="4" xfId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2" fillId="3" borderId="6" xfId="1" applyFill="1" applyBorder="1" applyAlignment="1">
      <alignment horizontal="center"/>
    </xf>
  </cellXfs>
  <cellStyles count="2">
    <cellStyle name="Normal" xfId="0" builtinId="0"/>
    <cellStyle name="Texto de advertencia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7" sqref="D27"/>
    </sheetView>
  </sheetViews>
  <sheetFormatPr baseColWidth="10" defaultRowHeight="15" x14ac:dyDescent="0.25"/>
  <cols>
    <col min="3" max="3" width="16.140625" customWidth="1"/>
    <col min="4" max="4" width="13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</v>
      </c>
      <c r="B2">
        <v>1</v>
      </c>
      <c r="C2" t="s">
        <v>4</v>
      </c>
      <c r="D2" t="s">
        <v>11</v>
      </c>
    </row>
    <row r="3" spans="1:4" x14ac:dyDescent="0.25">
      <c r="A3">
        <v>4</v>
      </c>
      <c r="B3">
        <v>2</v>
      </c>
      <c r="C3" t="s">
        <v>5</v>
      </c>
      <c r="D3" t="s">
        <v>12</v>
      </c>
    </row>
    <row r="4" spans="1:4" x14ac:dyDescent="0.25">
      <c r="A4">
        <v>6</v>
      </c>
      <c r="B4">
        <v>3</v>
      </c>
      <c r="C4" t="s">
        <v>6</v>
      </c>
      <c r="D4" t="s">
        <v>13</v>
      </c>
    </row>
    <row r="5" spans="1:4" x14ac:dyDescent="0.25">
      <c r="A5">
        <v>8</v>
      </c>
      <c r="B5">
        <v>4</v>
      </c>
      <c r="C5" t="s">
        <v>7</v>
      </c>
      <c r="D5" t="s">
        <v>14</v>
      </c>
    </row>
    <row r="6" spans="1:4" x14ac:dyDescent="0.25">
      <c r="A6">
        <v>10</v>
      </c>
      <c r="B6">
        <v>5</v>
      </c>
      <c r="C6" t="s">
        <v>8</v>
      </c>
      <c r="D6" t="s">
        <v>15</v>
      </c>
    </row>
    <row r="7" spans="1:4" x14ac:dyDescent="0.25">
      <c r="A7">
        <v>12</v>
      </c>
      <c r="B7">
        <v>6</v>
      </c>
      <c r="C7" t="s">
        <v>9</v>
      </c>
      <c r="D7" t="s">
        <v>16</v>
      </c>
    </row>
    <row r="8" spans="1:4" x14ac:dyDescent="0.25">
      <c r="A8">
        <v>14</v>
      </c>
      <c r="B8">
        <v>7</v>
      </c>
      <c r="C8" t="s">
        <v>10</v>
      </c>
      <c r="D8" t="s">
        <v>17</v>
      </c>
    </row>
    <row r="9" spans="1:4" x14ac:dyDescent="0.25">
      <c r="A9">
        <v>16</v>
      </c>
      <c r="B9">
        <v>8</v>
      </c>
      <c r="D9" t="s">
        <v>18</v>
      </c>
    </row>
    <row r="10" spans="1:4" x14ac:dyDescent="0.25">
      <c r="A10">
        <v>18</v>
      </c>
      <c r="B10">
        <v>9</v>
      </c>
      <c r="D10" t="s">
        <v>19</v>
      </c>
    </row>
    <row r="11" spans="1:4" x14ac:dyDescent="0.25">
      <c r="A11">
        <v>20</v>
      </c>
      <c r="B11">
        <v>10</v>
      </c>
      <c r="D11" t="s">
        <v>20</v>
      </c>
    </row>
    <row r="12" spans="1:4" x14ac:dyDescent="0.25">
      <c r="B12">
        <v>11</v>
      </c>
      <c r="D12" t="s">
        <v>21</v>
      </c>
    </row>
    <row r="13" spans="1:4" x14ac:dyDescent="0.25">
      <c r="B13">
        <v>12</v>
      </c>
      <c r="D13" t="s">
        <v>22</v>
      </c>
    </row>
    <row r="14" spans="1:4" x14ac:dyDescent="0.25">
      <c r="B14">
        <v>13</v>
      </c>
    </row>
    <row r="15" spans="1:4" x14ac:dyDescent="0.25">
      <c r="B15">
        <v>14</v>
      </c>
    </row>
    <row r="16" spans="1:4" x14ac:dyDescent="0.25">
      <c r="B16">
        <v>15</v>
      </c>
    </row>
    <row r="17" spans="2:2" x14ac:dyDescent="0.25">
      <c r="B17">
        <v>16</v>
      </c>
    </row>
    <row r="18" spans="2:2" x14ac:dyDescent="0.25">
      <c r="B18">
        <v>17</v>
      </c>
    </row>
    <row r="19" spans="2:2" x14ac:dyDescent="0.25">
      <c r="B19">
        <v>18</v>
      </c>
    </row>
    <row r="20" spans="2:2" x14ac:dyDescent="0.25">
      <c r="B20">
        <v>19</v>
      </c>
    </row>
    <row r="21" spans="2:2" x14ac:dyDescent="0.25">
      <c r="B21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5" sqref="C5"/>
    </sheetView>
  </sheetViews>
  <sheetFormatPr baseColWidth="10" defaultRowHeight="15" x14ac:dyDescent="0.25"/>
  <sheetData>
    <row r="1" spans="1:3" x14ac:dyDescent="0.25">
      <c r="A1">
        <v>4</v>
      </c>
      <c r="B1">
        <v>2</v>
      </c>
      <c r="C1">
        <f>SUM(A1:B1)</f>
        <v>6</v>
      </c>
    </row>
    <row r="2" spans="1:3" x14ac:dyDescent="0.25">
      <c r="C2">
        <f>A1+B1</f>
        <v>6</v>
      </c>
    </row>
    <row r="3" spans="1:3" x14ac:dyDescent="0.25">
      <c r="C3">
        <f>SUM(A1+B1)</f>
        <v>6</v>
      </c>
    </row>
    <row r="4" spans="1:3" x14ac:dyDescent="0.25">
      <c r="C4">
        <f>SUM(A1:B1)</f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2" sqref="A2:B2"/>
    </sheetView>
  </sheetViews>
  <sheetFormatPr baseColWidth="10" defaultRowHeight="15" x14ac:dyDescent="0.25"/>
  <sheetData>
    <row r="1" spans="1:2" ht="15.75" thickBot="1" x14ac:dyDescent="0.3"/>
    <row r="2" spans="1:2" ht="16.5" thickTop="1" thickBot="1" x14ac:dyDescent="0.3">
      <c r="A2" s="16" t="s">
        <v>23</v>
      </c>
      <c r="B2" s="17"/>
    </row>
    <row r="3" spans="1:2" ht="15.75" thickTop="1" x14ac:dyDescent="0.25"/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workbookViewId="0">
      <selection activeCell="E6" sqref="E6"/>
    </sheetView>
  </sheetViews>
  <sheetFormatPr baseColWidth="10" defaultRowHeight="15" x14ac:dyDescent="0.25"/>
  <cols>
    <col min="1" max="1" width="19.140625" customWidth="1"/>
    <col min="4" max="4" width="16.7109375" customWidth="1"/>
    <col min="5" max="5" width="29.5703125" style="1" customWidth="1"/>
    <col min="6" max="6" width="14.7109375" customWidth="1"/>
    <col min="7" max="7" width="13" customWidth="1"/>
    <col min="8" max="9" width="17" customWidth="1"/>
    <col min="11" max="11" width="17.5703125" customWidth="1"/>
    <col min="13" max="13" width="16.7109375" customWidth="1"/>
    <col min="15" max="15" width="16.85546875" customWidth="1"/>
    <col min="16" max="16" width="13.140625" customWidth="1"/>
    <col min="17" max="17" width="15.7109375" customWidth="1"/>
    <col min="19" max="19" width="13.5703125" customWidth="1"/>
    <col min="20" max="20" width="21.28515625" customWidth="1"/>
    <col min="21" max="21" width="15.42578125" customWidth="1"/>
    <col min="22" max="22" width="24.42578125" customWidth="1"/>
    <col min="23" max="24" width="23.28515625" customWidth="1"/>
    <col min="25" max="25" width="25.42578125" customWidth="1"/>
  </cols>
  <sheetData>
    <row r="1" spans="1:25" x14ac:dyDescent="0.25">
      <c r="A1" s="18" t="s">
        <v>30</v>
      </c>
      <c r="B1" s="19"/>
      <c r="C1" s="19"/>
      <c r="D1" s="19"/>
      <c r="E1" s="20"/>
      <c r="F1" s="3" t="s">
        <v>28</v>
      </c>
      <c r="G1" s="3" t="s">
        <v>29</v>
      </c>
      <c r="H1" s="18" t="s">
        <v>31</v>
      </c>
      <c r="I1" s="19"/>
      <c r="J1" s="19"/>
      <c r="K1" s="19"/>
      <c r="L1" s="19"/>
      <c r="M1" s="19"/>
      <c r="N1" s="19"/>
      <c r="O1" s="19"/>
      <c r="P1" s="19"/>
      <c r="Q1" s="19"/>
      <c r="R1" s="20"/>
      <c r="S1" s="4"/>
      <c r="T1" s="5" t="s">
        <v>37</v>
      </c>
      <c r="U1" s="3" t="s">
        <v>38</v>
      </c>
      <c r="V1" s="3" t="s">
        <v>73</v>
      </c>
      <c r="W1" s="3" t="s">
        <v>39</v>
      </c>
      <c r="X1" s="3" t="s">
        <v>71</v>
      </c>
      <c r="Y1" s="3" t="s">
        <v>40</v>
      </c>
    </row>
    <row r="2" spans="1:25" ht="29.25" customHeight="1" x14ac:dyDescent="0.25">
      <c r="A2" s="5" t="s">
        <v>72</v>
      </c>
      <c r="B2" s="3" t="s">
        <v>24</v>
      </c>
      <c r="C2" s="3" t="s">
        <v>25</v>
      </c>
      <c r="D2" s="3" t="s">
        <v>26</v>
      </c>
      <c r="E2" s="6" t="s">
        <v>27</v>
      </c>
      <c r="F2" s="3"/>
      <c r="G2" s="3"/>
      <c r="H2" s="3" t="s">
        <v>11</v>
      </c>
      <c r="I2" s="3" t="s">
        <v>65</v>
      </c>
      <c r="J2" s="3" t="s">
        <v>32</v>
      </c>
      <c r="K2" s="5" t="s">
        <v>66</v>
      </c>
      <c r="L2" s="3" t="s">
        <v>33</v>
      </c>
      <c r="M2" s="3" t="s">
        <v>67</v>
      </c>
      <c r="N2" s="3" t="s">
        <v>34</v>
      </c>
      <c r="O2" s="3" t="s">
        <v>68</v>
      </c>
      <c r="P2" s="3" t="s">
        <v>35</v>
      </c>
      <c r="Q2" s="3" t="s">
        <v>69</v>
      </c>
      <c r="R2" s="3" t="s">
        <v>36</v>
      </c>
      <c r="S2" s="3" t="s">
        <v>70</v>
      </c>
      <c r="T2" s="3"/>
      <c r="U2" s="3"/>
      <c r="V2" s="3"/>
      <c r="W2" s="3"/>
      <c r="X2" s="3"/>
      <c r="Y2" s="3"/>
    </row>
    <row r="3" spans="1:25" x14ac:dyDescent="0.25">
      <c r="A3" s="3">
        <v>43098250</v>
      </c>
      <c r="B3" s="3" t="s">
        <v>41</v>
      </c>
      <c r="C3" s="3" t="s">
        <v>42</v>
      </c>
      <c r="D3" s="7" t="str">
        <f>CONCATENATE(B3,C3)</f>
        <v>MaríaVillegas</v>
      </c>
      <c r="E3" s="8">
        <v>41668</v>
      </c>
      <c r="F3" s="3" t="s">
        <v>45</v>
      </c>
      <c r="G3" s="9">
        <v>36000</v>
      </c>
      <c r="H3" s="5">
        <v>2</v>
      </c>
      <c r="I3" s="5">
        <f>+H3*25/100</f>
        <v>0.5</v>
      </c>
      <c r="J3" s="10">
        <v>4</v>
      </c>
      <c r="K3" s="10">
        <f>+J3*25/100</f>
        <v>1</v>
      </c>
      <c r="L3" s="5">
        <f>+H3+J3</f>
        <v>6</v>
      </c>
      <c r="M3" s="5">
        <f>6*25/100</f>
        <v>1.5</v>
      </c>
      <c r="N3" s="3">
        <f>AVERAGE(H3:L3)</f>
        <v>2.7</v>
      </c>
      <c r="O3" s="3">
        <f>+N3*25/100</f>
        <v>0.67500000000000004</v>
      </c>
      <c r="P3" s="11">
        <f>(4*50/100)+N3</f>
        <v>4.7</v>
      </c>
      <c r="Q3" s="12">
        <f>+P3*25/100</f>
        <v>1.175</v>
      </c>
      <c r="R3" s="3">
        <f>+P3-(P3*50/100)</f>
        <v>2.35</v>
      </c>
      <c r="S3" s="12">
        <f>+R3*25/100</f>
        <v>0.58750000000000002</v>
      </c>
      <c r="T3" s="3">
        <f>+H3+J3+L3+N3+P3+R3</f>
        <v>21.75</v>
      </c>
      <c r="U3" s="12">
        <f>SUM(H3,I3,J3,K3,L3,M3,N3,O3,P3,Q3,R3,S3)</f>
        <v>27.1875</v>
      </c>
      <c r="V3" s="12">
        <f>SUM(I3,K3,M3,O3,Q3,S3)</f>
        <v>5.4375</v>
      </c>
      <c r="W3" s="3">
        <f>MAX(H3,J3,L3,N3,P3,R3)</f>
        <v>6</v>
      </c>
      <c r="X3" s="3">
        <f>MIN(H3,J3,L3,N3,P3,R3)</f>
        <v>2</v>
      </c>
      <c r="Y3" s="3">
        <f t="shared" ref="Y3:Y10" si="0">AVERAGE(H3,J3,L3,N3,P3,R3)</f>
        <v>3.625</v>
      </c>
    </row>
    <row r="4" spans="1:25" x14ac:dyDescent="0.25">
      <c r="A4" s="3">
        <v>71640038</v>
      </c>
      <c r="B4" s="3" t="s">
        <v>43</v>
      </c>
      <c r="C4" s="3" t="s">
        <v>44</v>
      </c>
      <c r="D4" s="7" t="str">
        <f t="shared" ref="D4:D10" si="1">CONCATENATE(B4,C4)</f>
        <v>JuanHernán</v>
      </c>
      <c r="E4" s="8">
        <v>41669</v>
      </c>
      <c r="F4" s="3" t="s">
        <v>46</v>
      </c>
      <c r="G4" s="13">
        <v>25000</v>
      </c>
      <c r="H4" s="5">
        <v>4</v>
      </c>
      <c r="I4" s="5">
        <f t="shared" ref="I4:I10" si="2">+H4*25/100</f>
        <v>1</v>
      </c>
      <c r="J4" s="10">
        <v>6</v>
      </c>
      <c r="K4" s="10">
        <f t="shared" ref="K4:K10" si="3">+J4*25/100</f>
        <v>1.5</v>
      </c>
      <c r="L4" s="5">
        <f>+H4+J4</f>
        <v>10</v>
      </c>
      <c r="M4" s="5">
        <f>+L4*25/100</f>
        <v>2.5</v>
      </c>
      <c r="N4" s="14">
        <f t="shared" ref="N4:N10" si="4">AVERAGE(H4:L4)</f>
        <v>4.5</v>
      </c>
      <c r="O4" s="3">
        <f t="shared" ref="O4:O10" si="5">+N4*25/100</f>
        <v>1.125</v>
      </c>
      <c r="P4" s="15">
        <f>+(6.7*50/100)+N4</f>
        <v>7.85</v>
      </c>
      <c r="Q4" s="12">
        <f t="shared" ref="Q4:Q10" si="6">+P4*25/100</f>
        <v>1.9624999999999999</v>
      </c>
      <c r="R4" s="12">
        <f t="shared" ref="R4:R10" si="7">+P4-(P4*30/100)</f>
        <v>5.4949999999999992</v>
      </c>
      <c r="S4" s="12">
        <f t="shared" ref="S4:S10" si="8">+R4*25/100</f>
        <v>1.3737499999999998</v>
      </c>
      <c r="T4" s="3">
        <f t="shared" ref="T4:T10" si="9">+H4+J4+L4+N4+P4+R4</f>
        <v>37.844999999999999</v>
      </c>
      <c r="U4" s="12">
        <f t="shared" ref="U4:U10" si="10">SUM(H4,I4,J4,K4,L4,M4,N4,O4,P4,Q4,R4,S4)</f>
        <v>47.306249999999999</v>
      </c>
      <c r="V4" s="12">
        <f t="shared" ref="V4:V10" si="11">SUM(I4,K4,M4,O4,Q4,S4)</f>
        <v>9.4612499999999997</v>
      </c>
      <c r="W4" s="3">
        <f t="shared" ref="W4:W10" si="12">MAX(H4,J4,L4,N4,P4,R4)</f>
        <v>10</v>
      </c>
      <c r="X4" s="3">
        <f t="shared" ref="X4:X10" si="13">MIN(H4,J4,L4,N4,P4,R4)</f>
        <v>4</v>
      </c>
      <c r="Y4" s="14">
        <f t="shared" si="0"/>
        <v>6.3075000000000001</v>
      </c>
    </row>
    <row r="5" spans="1:25" x14ac:dyDescent="0.25">
      <c r="A5" s="3">
        <v>10053308</v>
      </c>
      <c r="B5" s="3" t="s">
        <v>47</v>
      </c>
      <c r="C5" s="3" t="s">
        <v>49</v>
      </c>
      <c r="D5" s="7" t="str">
        <f t="shared" si="1"/>
        <v>JulianaHernandes</v>
      </c>
      <c r="E5" s="8">
        <v>41670</v>
      </c>
      <c r="F5" s="3" t="s">
        <v>59</v>
      </c>
      <c r="G5" s="13">
        <v>18500</v>
      </c>
      <c r="H5" s="5">
        <v>6</v>
      </c>
      <c r="I5" s="5">
        <f t="shared" si="2"/>
        <v>1.5</v>
      </c>
      <c r="J5" s="10">
        <v>8</v>
      </c>
      <c r="K5" s="10">
        <f t="shared" si="3"/>
        <v>2</v>
      </c>
      <c r="L5" s="5">
        <f t="shared" ref="L5:L10" si="14">+H5+J5</f>
        <v>14</v>
      </c>
      <c r="M5" s="5">
        <f t="shared" ref="M5:M10" si="15">+L5*25/100</f>
        <v>3.5</v>
      </c>
      <c r="N5" s="14">
        <f t="shared" si="4"/>
        <v>6.3</v>
      </c>
      <c r="O5" s="3">
        <f t="shared" si="5"/>
        <v>1.575</v>
      </c>
      <c r="P5" s="15">
        <f>+(9.3*50/100)+N5</f>
        <v>10.95</v>
      </c>
      <c r="Q5" s="12">
        <f t="shared" si="6"/>
        <v>2.7374999999999998</v>
      </c>
      <c r="R5" s="12">
        <f t="shared" si="7"/>
        <v>7.6649999999999991</v>
      </c>
      <c r="S5" s="12">
        <f t="shared" si="8"/>
        <v>1.9162499999999998</v>
      </c>
      <c r="T5" s="3">
        <f t="shared" si="9"/>
        <v>52.914999999999999</v>
      </c>
      <c r="U5" s="12">
        <f t="shared" si="10"/>
        <v>66.143749999999997</v>
      </c>
      <c r="V5" s="12">
        <f t="shared" si="11"/>
        <v>13.22875</v>
      </c>
      <c r="W5" s="3">
        <f t="shared" si="12"/>
        <v>14</v>
      </c>
      <c r="X5" s="3">
        <f t="shared" si="13"/>
        <v>6</v>
      </c>
      <c r="Y5" s="14">
        <f t="shared" si="0"/>
        <v>8.8191666666666659</v>
      </c>
    </row>
    <row r="6" spans="1:25" x14ac:dyDescent="0.25">
      <c r="A6" s="3">
        <v>71625427</v>
      </c>
      <c r="B6" s="3" t="s">
        <v>48</v>
      </c>
      <c r="C6" s="3" t="s">
        <v>50</v>
      </c>
      <c r="D6" s="7" t="str">
        <f t="shared" si="1"/>
        <v>MarcelaVélez</v>
      </c>
      <c r="E6" s="8">
        <v>41671</v>
      </c>
      <c r="F6" s="3" t="s">
        <v>60</v>
      </c>
      <c r="G6" s="13">
        <v>21200</v>
      </c>
      <c r="H6" s="5">
        <v>8</v>
      </c>
      <c r="I6" s="5">
        <f t="shared" si="2"/>
        <v>2</v>
      </c>
      <c r="J6" s="10">
        <v>10</v>
      </c>
      <c r="K6" s="10">
        <f t="shared" si="3"/>
        <v>2.5</v>
      </c>
      <c r="L6" s="5">
        <f t="shared" si="14"/>
        <v>18</v>
      </c>
      <c r="M6" s="5">
        <f t="shared" si="15"/>
        <v>4.5</v>
      </c>
      <c r="N6" s="14">
        <f t="shared" si="4"/>
        <v>8.1</v>
      </c>
      <c r="O6" s="3">
        <f t="shared" si="5"/>
        <v>2.0249999999999999</v>
      </c>
      <c r="P6" s="11">
        <f>+(N6*50/100)+N6</f>
        <v>12.149999999999999</v>
      </c>
      <c r="Q6" s="12">
        <f t="shared" si="6"/>
        <v>3.0374999999999996</v>
      </c>
      <c r="R6" s="12">
        <f t="shared" si="7"/>
        <v>8.504999999999999</v>
      </c>
      <c r="S6" s="12">
        <f t="shared" si="8"/>
        <v>2.1262499999999998</v>
      </c>
      <c r="T6" s="3">
        <f t="shared" si="9"/>
        <v>64.754999999999995</v>
      </c>
      <c r="U6" s="12">
        <f t="shared" si="10"/>
        <v>80.943749999999994</v>
      </c>
      <c r="V6" s="12">
        <f t="shared" si="11"/>
        <v>16.188749999999999</v>
      </c>
      <c r="W6" s="3">
        <f t="shared" si="12"/>
        <v>18</v>
      </c>
      <c r="X6" s="3">
        <f t="shared" si="13"/>
        <v>8</v>
      </c>
      <c r="Y6" s="14">
        <f t="shared" si="0"/>
        <v>10.792499999999999</v>
      </c>
    </row>
    <row r="7" spans="1:25" x14ac:dyDescent="0.25">
      <c r="A7" s="3">
        <v>21743599</v>
      </c>
      <c r="B7" s="3" t="s">
        <v>51</v>
      </c>
      <c r="C7" s="3" t="s">
        <v>52</v>
      </c>
      <c r="D7" s="7" t="str">
        <f t="shared" si="1"/>
        <v>WilliamHoyos</v>
      </c>
      <c r="E7" s="8">
        <v>41672</v>
      </c>
      <c r="F7" s="3" t="s">
        <v>61</v>
      </c>
      <c r="G7" s="13">
        <v>13600</v>
      </c>
      <c r="H7" s="5">
        <v>10</v>
      </c>
      <c r="I7" s="5">
        <f t="shared" si="2"/>
        <v>2.5</v>
      </c>
      <c r="J7" s="10">
        <v>12</v>
      </c>
      <c r="K7" s="10">
        <f t="shared" si="3"/>
        <v>3</v>
      </c>
      <c r="L7" s="5">
        <f t="shared" si="14"/>
        <v>22</v>
      </c>
      <c r="M7" s="5">
        <f t="shared" si="15"/>
        <v>5.5</v>
      </c>
      <c r="N7" s="14">
        <f t="shared" si="4"/>
        <v>9.9</v>
      </c>
      <c r="O7" s="3">
        <f t="shared" si="5"/>
        <v>2.4750000000000001</v>
      </c>
      <c r="P7" s="11">
        <f>+(N7*50/100)+N7</f>
        <v>14.850000000000001</v>
      </c>
      <c r="Q7" s="12">
        <f t="shared" si="6"/>
        <v>3.7125000000000004</v>
      </c>
      <c r="R7" s="12">
        <f t="shared" si="7"/>
        <v>10.395</v>
      </c>
      <c r="S7" s="12">
        <f t="shared" si="8"/>
        <v>2.5987499999999999</v>
      </c>
      <c r="T7" s="3">
        <f t="shared" si="9"/>
        <v>79.144999999999996</v>
      </c>
      <c r="U7" s="12">
        <f t="shared" si="10"/>
        <v>98.931249999999991</v>
      </c>
      <c r="V7" s="12">
        <f t="shared" si="11"/>
        <v>19.786249999999999</v>
      </c>
      <c r="W7" s="3">
        <f t="shared" si="12"/>
        <v>22</v>
      </c>
      <c r="X7" s="3">
        <f t="shared" si="13"/>
        <v>9.9</v>
      </c>
      <c r="Y7" s="14">
        <f t="shared" si="0"/>
        <v>13.190833333333332</v>
      </c>
    </row>
    <row r="8" spans="1:25" x14ac:dyDescent="0.25">
      <c r="A8" s="3">
        <v>56789876</v>
      </c>
      <c r="B8" s="3" t="s">
        <v>53</v>
      </c>
      <c r="C8" s="3" t="s">
        <v>54</v>
      </c>
      <c r="D8" s="7" t="str">
        <f t="shared" si="1"/>
        <v>JuliánBedoya</v>
      </c>
      <c r="E8" s="8">
        <v>41673</v>
      </c>
      <c r="F8" s="3" t="s">
        <v>62</v>
      </c>
      <c r="G8" s="13">
        <v>1500</v>
      </c>
      <c r="H8" s="5">
        <v>12</v>
      </c>
      <c r="I8" s="5">
        <f t="shared" si="2"/>
        <v>3</v>
      </c>
      <c r="J8" s="10">
        <v>14</v>
      </c>
      <c r="K8" s="10">
        <f t="shared" si="3"/>
        <v>3.5</v>
      </c>
      <c r="L8" s="5">
        <f t="shared" si="14"/>
        <v>26</v>
      </c>
      <c r="M8" s="5">
        <f t="shared" si="15"/>
        <v>6.5</v>
      </c>
      <c r="N8" s="14">
        <f t="shared" si="4"/>
        <v>11.7</v>
      </c>
      <c r="O8" s="3">
        <f t="shared" si="5"/>
        <v>2.9249999999999998</v>
      </c>
      <c r="P8" s="11">
        <f>+(N8*50/100)+N8</f>
        <v>17.549999999999997</v>
      </c>
      <c r="Q8" s="12">
        <f t="shared" si="6"/>
        <v>4.3874999999999993</v>
      </c>
      <c r="R8" s="12">
        <f t="shared" si="7"/>
        <v>12.284999999999998</v>
      </c>
      <c r="S8" s="12">
        <f t="shared" si="8"/>
        <v>3.0712499999999996</v>
      </c>
      <c r="T8" s="3">
        <f t="shared" si="9"/>
        <v>93.534999999999997</v>
      </c>
      <c r="U8" s="12">
        <f t="shared" si="10"/>
        <v>116.91875</v>
      </c>
      <c r="V8" s="12">
        <f t="shared" si="11"/>
        <v>23.383749999999999</v>
      </c>
      <c r="W8" s="3">
        <f t="shared" si="12"/>
        <v>26</v>
      </c>
      <c r="X8" s="3">
        <f t="shared" si="13"/>
        <v>11.7</v>
      </c>
      <c r="Y8" s="14">
        <f t="shared" si="0"/>
        <v>15.589166666666666</v>
      </c>
    </row>
    <row r="9" spans="1:25" x14ac:dyDescent="0.25">
      <c r="A9" s="3">
        <v>23465789</v>
      </c>
      <c r="B9" s="3" t="s">
        <v>55</v>
      </c>
      <c r="C9" s="3" t="s">
        <v>56</v>
      </c>
      <c r="D9" s="7" t="str">
        <f t="shared" si="1"/>
        <v>MarioYepes</v>
      </c>
      <c r="E9" s="8">
        <v>41674</v>
      </c>
      <c r="F9" s="3" t="s">
        <v>63</v>
      </c>
      <c r="G9" s="13">
        <v>2800</v>
      </c>
      <c r="H9" s="5">
        <v>14</v>
      </c>
      <c r="I9" s="5">
        <f t="shared" si="2"/>
        <v>3.5</v>
      </c>
      <c r="J9" s="10">
        <v>16</v>
      </c>
      <c r="K9" s="10">
        <f t="shared" si="3"/>
        <v>4</v>
      </c>
      <c r="L9" s="5">
        <f t="shared" si="14"/>
        <v>30</v>
      </c>
      <c r="M9" s="5">
        <f t="shared" si="15"/>
        <v>7.5</v>
      </c>
      <c r="N9" s="14">
        <f t="shared" si="4"/>
        <v>13.5</v>
      </c>
      <c r="O9" s="3">
        <f t="shared" si="5"/>
        <v>3.375</v>
      </c>
      <c r="P9" s="11">
        <f>+(N9*50/100)+N9</f>
        <v>20.25</v>
      </c>
      <c r="Q9" s="12">
        <f t="shared" si="6"/>
        <v>5.0625</v>
      </c>
      <c r="R9" s="12">
        <f t="shared" si="7"/>
        <v>14.175000000000001</v>
      </c>
      <c r="S9" s="12">
        <f t="shared" si="8"/>
        <v>3.5437500000000002</v>
      </c>
      <c r="T9" s="3">
        <f t="shared" si="9"/>
        <v>107.925</v>
      </c>
      <c r="U9" s="12">
        <f t="shared" si="10"/>
        <v>134.90625</v>
      </c>
      <c r="V9" s="12">
        <f t="shared" si="11"/>
        <v>26.981249999999999</v>
      </c>
      <c r="W9" s="3">
        <f t="shared" si="12"/>
        <v>30</v>
      </c>
      <c r="X9" s="3">
        <f t="shared" si="13"/>
        <v>13.5</v>
      </c>
      <c r="Y9" s="14">
        <f t="shared" si="0"/>
        <v>17.987500000000001</v>
      </c>
    </row>
    <row r="10" spans="1:25" x14ac:dyDescent="0.25">
      <c r="A10" s="3">
        <v>4759039</v>
      </c>
      <c r="B10" s="3" t="s">
        <v>57</v>
      </c>
      <c r="C10" s="3" t="s">
        <v>58</v>
      </c>
      <c r="D10" s="7" t="str">
        <f t="shared" si="1"/>
        <v>GabrielDiaz</v>
      </c>
      <c r="E10" s="8">
        <v>41675</v>
      </c>
      <c r="F10" s="3" t="s">
        <v>64</v>
      </c>
      <c r="G10" s="13">
        <v>15600</v>
      </c>
      <c r="H10" s="5">
        <v>16</v>
      </c>
      <c r="I10" s="5">
        <f t="shared" si="2"/>
        <v>4</v>
      </c>
      <c r="J10" s="10">
        <v>18</v>
      </c>
      <c r="K10" s="10">
        <f t="shared" si="3"/>
        <v>4.5</v>
      </c>
      <c r="L10" s="5">
        <f t="shared" si="14"/>
        <v>34</v>
      </c>
      <c r="M10" s="5">
        <f t="shared" si="15"/>
        <v>8.5</v>
      </c>
      <c r="N10" s="14">
        <f t="shared" si="4"/>
        <v>15.3</v>
      </c>
      <c r="O10" s="3">
        <f t="shared" si="5"/>
        <v>3.8250000000000002</v>
      </c>
      <c r="P10" s="11">
        <f>+(N10*50/100)+N10</f>
        <v>22.950000000000003</v>
      </c>
      <c r="Q10" s="12">
        <f t="shared" si="6"/>
        <v>5.7375000000000007</v>
      </c>
      <c r="R10" s="12">
        <f t="shared" si="7"/>
        <v>16.065000000000001</v>
      </c>
      <c r="S10" s="12">
        <f t="shared" si="8"/>
        <v>4.0162500000000003</v>
      </c>
      <c r="T10" s="3">
        <f t="shared" si="9"/>
        <v>122.315</v>
      </c>
      <c r="U10" s="12">
        <f t="shared" si="10"/>
        <v>152.89375000000001</v>
      </c>
      <c r="V10" s="12">
        <f t="shared" si="11"/>
        <v>30.578749999999999</v>
      </c>
      <c r="W10" s="3">
        <f t="shared" si="12"/>
        <v>34</v>
      </c>
      <c r="X10" s="3">
        <f t="shared" si="13"/>
        <v>15.3</v>
      </c>
      <c r="Y10" s="14">
        <f t="shared" si="0"/>
        <v>20.385833333333334</v>
      </c>
    </row>
    <row r="19" spans="2:2" x14ac:dyDescent="0.25">
      <c r="B19" s="2"/>
    </row>
    <row r="21" spans="2:2" x14ac:dyDescent="0.25">
      <c r="B21" s="2"/>
    </row>
    <row r="23" spans="2:2" x14ac:dyDescent="0.25">
      <c r="B23" s="2"/>
    </row>
    <row r="27" spans="2:2" x14ac:dyDescent="0.25">
      <c r="B27" s="2"/>
    </row>
    <row r="29" spans="2:2" x14ac:dyDescent="0.25">
      <c r="B29" s="2"/>
    </row>
  </sheetData>
  <mergeCells count="2">
    <mergeCell ref="A1:E1"/>
    <mergeCell ref="H1:R1"/>
  </mergeCells>
  <pageMargins left="0.7" right="0.7" top="0.75" bottom="0.75" header="0.3" footer="0.3"/>
  <pageSetup orientation="portrait" r:id="rId1"/>
  <ignoredErrors>
    <ignoredError sqref="L4 L5:L10 N4:N10 R3 P3:P10 R4:R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Autollenado</vt:lpstr>
      <vt:lpstr>funciones</vt:lpstr>
      <vt:lpstr>formato</vt:lpstr>
      <vt:lpstr>Taller #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2014-09-16T16:25:31Z</dcterms:created>
  <dcterms:modified xsi:type="dcterms:W3CDTF">2014-10-14T16:42:34Z</dcterms:modified>
</cp:coreProperties>
</file>